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Boletines\Boletines-justicia 2025\Volumen II\cuadros-2025\"/>
    </mc:Choice>
  </mc:AlternateContent>
  <bookViews>
    <workbookView xWindow="0" yWindow="0" windowWidth="28800" windowHeight="10335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13" i="1" l="1"/>
  <c r="S12" i="1"/>
  <c r="R12" i="1" s="1"/>
  <c r="Q12" i="1" s="1"/>
  <c r="P12" i="1" s="1"/>
  <c r="O12" i="1" s="1"/>
  <c r="N12" i="1" s="1"/>
  <c r="M12" i="1" s="1"/>
  <c r="L12" i="1" s="1"/>
  <c r="K12" i="1" s="1"/>
  <c r="J12" i="1" s="1"/>
  <c r="S11" i="1"/>
  <c r="R11" i="1" s="1"/>
  <c r="Q11" i="1" s="1"/>
  <c r="P11" i="1" s="1"/>
  <c r="O11" i="1" s="1"/>
  <c r="N11" i="1" s="1"/>
  <c r="M11" i="1" s="1"/>
  <c r="L11" i="1" s="1"/>
  <c r="K11" i="1" s="1"/>
  <c r="J11" i="1" s="1"/>
  <c r="L9" i="1" l="1"/>
  <c r="I31" i="1" l="1"/>
  <c r="F31" i="1"/>
  <c r="C31" i="1"/>
  <c r="I30" i="1"/>
  <c r="F30" i="1"/>
  <c r="C30" i="1"/>
  <c r="I29" i="1"/>
  <c r="F29" i="1"/>
  <c r="C29" i="1"/>
  <c r="I28" i="1"/>
  <c r="F28" i="1"/>
  <c r="C28" i="1"/>
  <c r="I27" i="1"/>
  <c r="F27" i="1"/>
  <c r="C27" i="1"/>
  <c r="I26" i="1"/>
  <c r="F26" i="1"/>
  <c r="C26" i="1"/>
  <c r="I25" i="1"/>
  <c r="F25" i="1"/>
  <c r="C25" i="1"/>
  <c r="I24" i="1"/>
  <c r="F24" i="1"/>
  <c r="C24" i="1"/>
  <c r="I23" i="1"/>
  <c r="F23" i="1"/>
  <c r="C23" i="1"/>
  <c r="I22" i="1"/>
  <c r="F22" i="1"/>
  <c r="C22" i="1"/>
  <c r="I21" i="1"/>
  <c r="F21" i="1"/>
  <c r="C21" i="1"/>
  <c r="I20" i="1"/>
  <c r="F20" i="1"/>
  <c r="C20" i="1"/>
  <c r="I19" i="1"/>
  <c r="F19" i="1"/>
  <c r="C19" i="1"/>
  <c r="I18" i="1"/>
  <c r="F18" i="1"/>
  <c r="C18" i="1"/>
  <c r="I17" i="1"/>
  <c r="F17" i="1" s="1"/>
  <c r="C17" i="1"/>
  <c r="I16" i="1"/>
  <c r="F16" i="1"/>
  <c r="C16" i="1"/>
  <c r="I15" i="1"/>
  <c r="F15" i="1"/>
  <c r="C15" i="1"/>
  <c r="I14" i="1"/>
  <c r="F14" i="1"/>
  <c r="C14" i="1"/>
  <c r="I13" i="1"/>
  <c r="F13" i="1" s="1"/>
  <c r="C13" i="1"/>
  <c r="I12" i="1"/>
  <c r="G12" i="1" s="1"/>
  <c r="F12" i="1" s="1"/>
  <c r="C12" i="1"/>
  <c r="I11" i="1"/>
  <c r="F11" i="1"/>
  <c r="C11" i="1"/>
  <c r="S9" i="1"/>
  <c r="R9" i="1"/>
  <c r="Q9" i="1"/>
  <c r="P9" i="1"/>
  <c r="O9" i="1"/>
  <c r="N9" i="1"/>
  <c r="M9" i="1"/>
  <c r="K9" i="1"/>
  <c r="J9" i="1"/>
  <c r="H9" i="1"/>
  <c r="G9" i="1"/>
  <c r="E9" i="1"/>
  <c r="D9" i="1"/>
  <c r="B24" i="1" l="1"/>
  <c r="B28" i="1"/>
  <c r="B11" i="1"/>
  <c r="B25" i="1"/>
  <c r="B23" i="1"/>
  <c r="B21" i="1"/>
  <c r="B31" i="1"/>
  <c r="B26" i="1"/>
  <c r="B20" i="1"/>
  <c r="B12" i="1"/>
  <c r="B14" i="1"/>
  <c r="B29" i="1"/>
  <c r="B19" i="1"/>
  <c r="B17" i="1"/>
  <c r="B15" i="1"/>
  <c r="B22" i="1"/>
  <c r="B30" i="1"/>
  <c r="B27" i="1"/>
  <c r="B18" i="1"/>
  <c r="B16" i="1"/>
  <c r="B13" i="1"/>
  <c r="C9" i="1"/>
  <c r="I9" i="1"/>
  <c r="J10" i="1" s="1"/>
  <c r="F9" i="1"/>
  <c r="H10" i="1" s="1"/>
  <c r="D10" i="1" l="1"/>
  <c r="B9" i="1"/>
  <c r="E10" i="1"/>
  <c r="G10" i="1"/>
  <c r="O10" i="1"/>
  <c r="N10" i="1"/>
  <c r="P10" i="1"/>
  <c r="L10" i="1"/>
  <c r="M10" i="1"/>
  <c r="Q10" i="1"/>
  <c r="K10" i="1"/>
  <c r="F10" i="1" l="1"/>
  <c r="R10" i="1"/>
  <c r="S10" i="1"/>
  <c r="C10" i="1"/>
  <c r="I10" i="1"/>
  <c r="B10" i="1" l="1"/>
</calcChain>
</file>

<file path=xl/sharedStrings.xml><?xml version="1.0" encoding="utf-8"?>
<sst xmlns="http://schemas.openxmlformats.org/spreadsheetml/2006/main" count="169" uniqueCount="50">
  <si>
    <t xml:space="preserve">Cuadro 6. SINDICADOS EN LA REPÚBLICA, POR FALLO DEFINITIVO Y PROCEDIMIENTOS ALTERNOS DE SOLUCIÓN DEL </t>
  </si>
  <si>
    <t xml:space="preserve">Tribunal sede del caso, provincia y comarca indígena                                                                                                                                                                              </t>
  </si>
  <si>
    <t>Sindicados</t>
  </si>
  <si>
    <t>Total</t>
  </si>
  <si>
    <t>Sentencia</t>
  </si>
  <si>
    <t>Sobreseimiento</t>
  </si>
  <si>
    <t>No espe-cifi-cado</t>
  </si>
  <si>
    <t>Absolu-       toria</t>
  </si>
  <si>
    <t>Conde-natoria</t>
  </si>
  <si>
    <t>Provi-         sional</t>
  </si>
  <si>
    <t>Defini-           tivo</t>
  </si>
  <si>
    <t>Desesti-miento</t>
  </si>
  <si>
    <t>TOTAL</t>
  </si>
  <si>
    <t>Porcentaje (2)</t>
  </si>
  <si>
    <t xml:space="preserve">     Tribunales Superiores</t>
  </si>
  <si>
    <t xml:space="preserve">     Juzgados de Circuito</t>
  </si>
  <si>
    <t xml:space="preserve">     Juzgados Municipales</t>
  </si>
  <si>
    <t xml:space="preserve">     Juzgados Liquidador</t>
  </si>
  <si>
    <t xml:space="preserve">     Juzgados de Garantías</t>
  </si>
  <si>
    <t xml:space="preserve">     Juicio Oral</t>
  </si>
  <si>
    <t xml:space="preserve">     Juzgados de Cumplimiento</t>
  </si>
  <si>
    <t xml:space="preserve">     Juzgados de Apelación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</si>
  <si>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</si>
  <si>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</si>
  <si>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</si>
  <si>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</si>
  <si>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</si>
  <si>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</si>
  <si>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</si>
  <si>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</si>
  <si>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Panamá Oeste</t>
  </si>
  <si>
    <t>Veraguas</t>
  </si>
  <si>
    <t>Comarca Kuna Yala</t>
  </si>
  <si>
    <t>Comarca Emberá</t>
  </si>
  <si>
    <t>Comarca Ngäbe Buglé</t>
  </si>
  <si>
    <t>- Cantidad nula o cero.</t>
  </si>
  <si>
    <t>Fuente: Juzgados penales, Órgano Judicial.</t>
  </si>
  <si>
    <t>(2) De existir diferencia entre el total y los parciales, se debe al redondeo.</t>
  </si>
  <si>
    <r>
      <t>(1) Procedimientos</t>
    </r>
    <r>
      <rPr>
        <sz val="10"/>
        <rFont val="Arial"/>
        <family val="2"/>
      </rPr>
      <t xml:space="preserve"> que se dan en el  Sistema Penal Acusatorio.</t>
    </r>
  </si>
  <si>
    <t>Acuerdo de pena</t>
  </si>
  <si>
    <t>Proce-dimiento simplifi-cado-inmediato</t>
  </si>
  <si>
    <t>Concilia-ción y mediación</t>
  </si>
  <si>
    <t>Criterios de oportuni-dad</t>
  </si>
  <si>
    <t>Suspensión del proceso sujeto a condiciones</t>
  </si>
  <si>
    <t>Prescrita la acción penal</t>
  </si>
  <si>
    <t>Otros autos</t>
  </si>
  <si>
    <t>Procedimientos  alternos  de solución del sonflicto penal (1)</t>
  </si>
  <si>
    <t>CONFLICTO PENAL, SEGÚN TRIBUNAL SEDE DEL CASO, PROVINCIA Y COMARCA INDÍGENA: AÑO 2025</t>
  </si>
  <si>
    <t>Proce-dimiento directo inmediato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</si>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</sst>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64" formatCode="#,##0;[Red]#,##0"/>
    <numFmt numFmtId="165" formatCode="0.0;[Red]0.0"/>
    <numFmt numFmtId="166" formatCode="0.0"/>
    <numFmt numFmtId="167" formatCode="#,##0;&quot;-&quot;;&quot;-&quot;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Fill="1" applyBorder="1"/>
    <xf numFmtId="0" fontId="4" fillId="0" borderId="0" xfId="0" applyFont="1" applyFill="1"/>
    <xf numFmtId="164" fontId="4" fillId="0" borderId="5" xfId="0" applyNumberFormat="1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0" fillId="0" borderId="5" xfId="0" applyFill="1" applyBorder="1"/>
    <xf numFmtId="0" fontId="1" fillId="0" borderId="0" xfId="0" applyFont="1" applyFill="1" applyAlignment="1">
      <alignment horizontal="center"/>
    </xf>
    <xf numFmtId="164" fontId="1" fillId="0" borderId="6" xfId="0" applyNumberFormat="1" applyFont="1" applyFill="1" applyBorder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center"/>
    </xf>
    <xf numFmtId="165" fontId="1" fillId="0" borderId="6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Fill="1"/>
    <xf numFmtId="3" fontId="1" fillId="0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/>
    <xf numFmtId="41" fontId="1" fillId="0" borderId="6" xfId="0" applyNumberFormat="1" applyFont="1" applyFill="1" applyBorder="1" applyAlignment="1">
      <alignment horizontal="left"/>
    </xf>
    <xf numFmtId="3" fontId="2" fillId="0" borderId="6" xfId="0" applyNumberFormat="1" applyFont="1" applyFill="1" applyBorder="1" applyAlignment="1">
      <alignment horizontal="right"/>
    </xf>
    <xf numFmtId="0" fontId="2" fillId="0" borderId="6" xfId="0" applyNumberFormat="1" applyFont="1" applyFill="1" applyBorder="1" applyAlignment="1">
      <alignment horizontal="right"/>
    </xf>
    <xf numFmtId="41" fontId="1" fillId="0" borderId="7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166" fontId="0" fillId="0" borderId="0" xfId="0" applyNumberFormat="1"/>
    <xf numFmtId="3" fontId="2" fillId="0" borderId="0" xfId="0" applyNumberFormat="1" applyFont="1" applyFill="1"/>
    <xf numFmtId="3" fontId="2" fillId="0" borderId="6" xfId="0" applyNumberFormat="1" applyFont="1" applyFill="1" applyBorder="1"/>
    <xf numFmtId="0" fontId="2" fillId="0" borderId="0" xfId="0" applyNumberFormat="1" applyFont="1" applyFill="1"/>
    <xf numFmtId="0" fontId="2" fillId="0" borderId="5" xfId="0" applyNumberFormat="1" applyFont="1" applyFill="1" applyBorder="1" applyAlignment="1">
      <alignment horizontal="right"/>
    </xf>
    <xf numFmtId="3" fontId="2" fillId="0" borderId="0" xfId="0" applyNumberFormat="1" applyFont="1" applyFill="1" applyBorder="1"/>
    <xf numFmtId="0" fontId="2" fillId="0" borderId="5" xfId="0" applyNumberFormat="1" applyFont="1" applyFill="1" applyBorder="1"/>
    <xf numFmtId="3" fontId="2" fillId="0" borderId="8" xfId="0" applyNumberFormat="1" applyFont="1" applyFill="1" applyBorder="1"/>
    <xf numFmtId="0" fontId="2" fillId="0" borderId="0" xfId="0" applyNumberFormat="1" applyFont="1" applyFill="1" applyAlignment="1">
      <alignment horizontal="right"/>
    </xf>
    <xf numFmtId="0" fontId="4" fillId="0" borderId="9" xfId="0" applyFont="1" applyFill="1" applyBorder="1"/>
    <xf numFmtId="3" fontId="4" fillId="0" borderId="10" xfId="0" applyNumberFormat="1" applyFont="1" applyFill="1" applyBorder="1" applyAlignment="1">
      <alignment horizontal="right"/>
    </xf>
    <xf numFmtId="3" fontId="4" fillId="0" borderId="11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Fill="1" applyBorder="1"/>
    <xf numFmtId="0" fontId="2" fillId="0" borderId="0" xfId="0" applyFont="1"/>
    <xf numFmtId="0" fontId="5" fillId="0" borderId="0" xfId="0" applyFont="1"/>
    <xf numFmtId="0" fontId="4" fillId="0" borderId="0" xfId="0" applyFont="1"/>
    <xf numFmtId="0" fontId="4" fillId="0" borderId="0" xfId="0" applyFont="1" applyBorder="1"/>
    <xf numFmtId="49" fontId="2" fillId="0" borderId="0" xfId="0" applyNumberFormat="1" applyFont="1"/>
    <xf numFmtId="49" fontId="2" fillId="0" borderId="0" xfId="0" applyNumberFormat="1" applyFont="1" applyFill="1"/>
    <xf numFmtId="0" fontId="0" fillId="0" borderId="0" xfId="0" applyBorder="1"/>
    <xf numFmtId="0" fontId="6" fillId="0" borderId="0" xfId="0" applyFont="1" applyFill="1" applyBorder="1"/>
    <xf numFmtId="0" fontId="5" fillId="0" borderId="0" xfId="0" applyFont="1" applyFill="1"/>
    <xf numFmtId="0" fontId="2" fillId="0" borderId="0" xfId="0" applyFont="1" applyBorder="1"/>
    <xf numFmtId="165" fontId="2" fillId="0" borderId="6" xfId="0" applyNumberFormat="1" applyFont="1" applyFill="1" applyBorder="1" applyAlignment="1">
      <alignment horizontal="right"/>
    </xf>
    <xf numFmtId="41" fontId="2" fillId="0" borderId="7" xfId="0" applyNumberFormat="1" applyFont="1" applyFill="1" applyBorder="1" applyAlignment="1">
      <alignment horizontal="right"/>
    </xf>
    <xf numFmtId="41" fontId="2" fillId="0" borderId="5" xfId="0" applyNumberFormat="1" applyFont="1" applyFill="1" applyBorder="1" applyAlignment="1">
      <alignment horizontal="right"/>
    </xf>
    <xf numFmtId="41" fontId="2" fillId="0" borderId="6" xfId="0" applyNumberFormat="1" applyFont="1" applyFill="1" applyBorder="1" applyAlignment="1">
      <alignment horizontal="left"/>
    </xf>
    <xf numFmtId="3" fontId="2" fillId="0" borderId="11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7" fontId="1" fillId="0" borderId="6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Normal="100" workbookViewId="0">
      <selection sqref="A1:S1"/>
    </sheetView>
  </sheetViews>
  <sheetFormatPr baseColWidth="10" defaultRowHeight="15" x14ac:dyDescent="0.25"/>
  <cols>
    <col min="1" max="1" width="26" customWidth="1"/>
    <col min="2" max="2" width="7.42578125" customWidth="1"/>
    <col min="3" max="3" width="7.85546875" customWidth="1"/>
    <col min="4" max="5" width="8.140625" customWidth="1"/>
    <col min="6" max="6" width="5.7109375" style="34" customWidth="1"/>
    <col min="7" max="7" width="6.7109375" customWidth="1"/>
    <col min="8" max="8" width="7.28515625" customWidth="1"/>
    <col min="9" max="9" width="6.42578125" style="34" customWidth="1"/>
    <col min="10" max="10" width="9" customWidth="1"/>
    <col min="11" max="12" width="10.140625" customWidth="1"/>
    <col min="13" max="13" width="8.140625" customWidth="1"/>
    <col min="14" max="14" width="10.140625" customWidth="1"/>
    <col min="15" max="15" width="9.7109375" customWidth="1"/>
    <col min="16" max="16" width="12.42578125" customWidth="1"/>
    <col min="17" max="17" width="9.42578125" style="34" customWidth="1"/>
    <col min="18" max="18" width="7.42578125" customWidth="1"/>
    <col min="19" max="19" width="6.28515625" style="42" customWidth="1"/>
    <col min="21" max="22" width="9.7109375" customWidth="1"/>
  </cols>
  <sheetData>
    <row r="1" spans="1:21" ht="17.25" customHeight="1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</row>
    <row r="2" spans="1:21" ht="16.5" customHeight="1" x14ac:dyDescent="0.25">
      <c r="A2" s="54" t="s">
        <v>47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</row>
    <row r="3" spans="1:21" ht="18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1" ht="36.75" customHeight="1" x14ac:dyDescent="0.25">
      <c r="A4" s="55" t="s">
        <v>1</v>
      </c>
      <c r="B4" s="56" t="s">
        <v>2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7"/>
    </row>
    <row r="5" spans="1:21" ht="41.25" customHeight="1" x14ac:dyDescent="0.25">
      <c r="A5" s="53"/>
      <c r="B5" s="58" t="s">
        <v>3</v>
      </c>
      <c r="C5" s="58" t="s">
        <v>4</v>
      </c>
      <c r="D5" s="58"/>
      <c r="E5" s="58"/>
      <c r="F5" s="58" t="s">
        <v>5</v>
      </c>
      <c r="G5" s="58"/>
      <c r="H5" s="58"/>
      <c r="I5" s="53" t="s">
        <v>46</v>
      </c>
      <c r="J5" s="53"/>
      <c r="K5" s="53"/>
      <c r="L5" s="53"/>
      <c r="M5" s="53"/>
      <c r="N5" s="53"/>
      <c r="O5" s="53"/>
      <c r="P5" s="53"/>
      <c r="Q5" s="53"/>
      <c r="R5" s="53" t="s">
        <v>45</v>
      </c>
      <c r="S5" s="59" t="s">
        <v>6</v>
      </c>
    </row>
    <row r="6" spans="1:21" ht="36.75" customHeight="1" x14ac:dyDescent="0.25">
      <c r="A6" s="53"/>
      <c r="B6" s="58"/>
      <c r="C6" s="58" t="s">
        <v>3</v>
      </c>
      <c r="D6" s="53" t="s">
        <v>7</v>
      </c>
      <c r="E6" s="53" t="s">
        <v>8</v>
      </c>
      <c r="F6" s="53" t="s">
        <v>3</v>
      </c>
      <c r="G6" s="53" t="s">
        <v>9</v>
      </c>
      <c r="H6" s="53" t="s">
        <v>10</v>
      </c>
      <c r="I6" s="53" t="s">
        <v>3</v>
      </c>
      <c r="J6" s="53" t="s">
        <v>39</v>
      </c>
      <c r="K6" s="53" t="s">
        <v>40</v>
      </c>
      <c r="L6" s="53" t="s">
        <v>48</v>
      </c>
      <c r="M6" s="53" t="s">
        <v>11</v>
      </c>
      <c r="N6" s="53" t="s">
        <v>41</v>
      </c>
      <c r="O6" s="53" t="s">
        <v>42</v>
      </c>
      <c r="P6" s="53" t="s">
        <v>43</v>
      </c>
      <c r="Q6" s="53" t="s">
        <v>44</v>
      </c>
      <c r="R6" s="53"/>
      <c r="S6" s="59"/>
    </row>
    <row r="7" spans="1:21" ht="105.75" customHeight="1" x14ac:dyDescent="0.25">
      <c r="A7" s="53"/>
      <c r="B7" s="58"/>
      <c r="C7" s="58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9"/>
    </row>
    <row r="8" spans="1:21" ht="24.95" customHeight="1" x14ac:dyDescent="0.25">
      <c r="A8" s="2"/>
      <c r="B8" s="3"/>
      <c r="C8" s="4"/>
      <c r="D8" s="4"/>
      <c r="E8" s="5"/>
      <c r="F8" s="4"/>
      <c r="G8" s="4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6"/>
    </row>
    <row r="9" spans="1:21" ht="34.5" customHeight="1" x14ac:dyDescent="0.25">
      <c r="A9" s="7" t="s">
        <v>12</v>
      </c>
      <c r="B9" s="8">
        <f>+C9+F9+I9+R9+S9</f>
        <v>14156</v>
      </c>
      <c r="C9" s="8">
        <f>SUM(D9:E9)</f>
        <v>8580</v>
      </c>
      <c r="D9" s="8">
        <f>SUM(D19,D20,D21,D22,D23,D24,D25,D26,D27,D28,D29,D30,D31)</f>
        <v>581</v>
      </c>
      <c r="E9" s="8">
        <f>SUM(E19,E20,E21,E22,E23,E24,E25,E26,E27,E28,E29,E30,E31)</f>
        <v>7999</v>
      </c>
      <c r="F9" s="8">
        <f>SUM(G9:H9)</f>
        <v>484</v>
      </c>
      <c r="G9" s="8">
        <f>SUM(G19,G20,G21,G22,G23,G24,G25,G26,G27,G28,G29,G30,G31)</f>
        <v>81</v>
      </c>
      <c r="H9" s="8">
        <f>SUM(H19,H20,H21,H22,H23,H24,H25,H26,H27,H28,H29,H30,H31)</f>
        <v>403</v>
      </c>
      <c r="I9" s="9">
        <f>SUM(J9:Q9)</f>
        <v>1543</v>
      </c>
      <c r="J9" s="8">
        <f>SUM(J19,J20,J21,J22,J23,J24,J25,J26,J27,J28,J29,J30,J31)</f>
        <v>23</v>
      </c>
      <c r="K9" s="8">
        <f>SUM(K19,K20,K21,K22,K23,K24,K25,K26,K27,K28,K29,K30,K31)</f>
        <v>1</v>
      </c>
      <c r="L9" s="8">
        <f>SUM(L19,L20,L21,L22,L23,L24,L25,L26,L27,L28,L29,L30,L31)</f>
        <v>2</v>
      </c>
      <c r="M9" s="9">
        <f t="shared" ref="M9:S9" si="0">SUM(M19,M20,M21,M22,M23,M24,M25,M26,M27,M28,M29,M30,M31)</f>
        <v>551</v>
      </c>
      <c r="N9" s="9">
        <f t="shared" si="0"/>
        <v>34</v>
      </c>
      <c r="O9" s="9">
        <f t="shared" si="0"/>
        <v>4</v>
      </c>
      <c r="P9" s="9">
        <f t="shared" si="0"/>
        <v>691</v>
      </c>
      <c r="Q9" s="9">
        <f t="shared" si="0"/>
        <v>237</v>
      </c>
      <c r="R9" s="8">
        <f t="shared" si="0"/>
        <v>3533</v>
      </c>
      <c r="S9" s="10">
        <f t="shared" si="0"/>
        <v>16</v>
      </c>
    </row>
    <row r="10" spans="1:21" ht="34.5" customHeight="1" x14ac:dyDescent="0.25">
      <c r="A10" s="11" t="s">
        <v>13</v>
      </c>
      <c r="B10" s="12">
        <f>SUM(C10,F10,I10,R10:S10)</f>
        <v>99.999999999999986</v>
      </c>
      <c r="C10" s="46">
        <f>SUM(C9/$B$9)*100</f>
        <v>60.610341904492792</v>
      </c>
      <c r="D10" s="46">
        <f>SUM(D9/$C$9)*100</f>
        <v>6.7715617715617711</v>
      </c>
      <c r="E10" s="46">
        <f>SUM(E9/$C$9)*100</f>
        <v>93.228438228438222</v>
      </c>
      <c r="F10" s="46">
        <f>SUM(F9/B9*100)</f>
        <v>3.4190449279457478</v>
      </c>
      <c r="G10" s="46">
        <f>SUM(G9/$F$9*100)</f>
        <v>16.735537190082646</v>
      </c>
      <c r="H10" s="46">
        <f>SUM(H9/$F$9*100)</f>
        <v>83.264462809917347</v>
      </c>
      <c r="I10" s="46">
        <f>SUM(I9/$B$9*100)</f>
        <v>10.899971743430347</v>
      </c>
      <c r="J10" s="46">
        <f>SUM(J9/$I$9*100)</f>
        <v>1.4906027219701878</v>
      </c>
      <c r="K10" s="46">
        <f t="shared" ref="K10:Q10" si="1">SUM(K9/$I$9*100)</f>
        <v>6.4808813998703821E-2</v>
      </c>
      <c r="L10" s="46">
        <f t="shared" si="1"/>
        <v>0.12961762799740764</v>
      </c>
      <c r="M10" s="46">
        <f t="shared" si="1"/>
        <v>35.709656513285807</v>
      </c>
      <c r="N10" s="46">
        <f t="shared" si="1"/>
        <v>2.2034996759559298</v>
      </c>
      <c r="O10" s="46">
        <f t="shared" si="1"/>
        <v>0.25923525599481528</v>
      </c>
      <c r="P10" s="46">
        <f t="shared" si="1"/>
        <v>44.782890473104345</v>
      </c>
      <c r="Q10" s="46">
        <f t="shared" si="1"/>
        <v>15.359688917692807</v>
      </c>
      <c r="R10" s="46">
        <f>SUM(R9/$B$9*100)</f>
        <v>24.957615145521334</v>
      </c>
      <c r="S10" s="51">
        <f>SUM(S9/$B$9*100)</f>
        <v>0.11302627860977678</v>
      </c>
      <c r="T10" s="13"/>
    </row>
    <row r="11" spans="1:21" ht="34.5" customHeight="1" x14ac:dyDescent="0.25">
      <c r="A11" s="14" t="s">
        <v>14</v>
      </c>
      <c r="B11" s="15">
        <f t="shared" ref="B11:B31" si="2">SUM(C11,F11,I11,R11:S11)</f>
        <v>4</v>
      </c>
      <c r="C11" s="15">
        <f t="shared" ref="C11:C31" si="3">SUM(D11:E11)</f>
        <v>2</v>
      </c>
      <c r="D11" s="18" t="s">
        <v>49</v>
      </c>
      <c r="E11" s="16">
        <v>2</v>
      </c>
      <c r="F11" s="17">
        <f t="shared" ref="F11:G30" si="4">SUM(G11:H11)</f>
        <v>2</v>
      </c>
      <c r="G11" s="18">
        <v>2</v>
      </c>
      <c r="H11" s="18" t="s">
        <v>49</v>
      </c>
      <c r="I11" s="20">
        <f t="shared" ref="I11:I31" si="5">SUM(J11:Q11)</f>
        <v>0</v>
      </c>
      <c r="J11" s="47">
        <f t="shared" ref="J11:J12" si="6">SUM(K11:R11)</f>
        <v>0</v>
      </c>
      <c r="K11" s="47">
        <f t="shared" ref="K11:K12" si="7">SUM(L11:S11)</f>
        <v>0</v>
      </c>
      <c r="L11" s="47">
        <f t="shared" ref="L11:L12" si="8">SUM(M11:T11)</f>
        <v>0</v>
      </c>
      <c r="M11" s="47">
        <f t="shared" ref="M11:M12" si="9">SUM(N11:U11)</f>
        <v>0</v>
      </c>
      <c r="N11" s="47">
        <f t="shared" ref="N11:N12" si="10">SUM(O11:V11)</f>
        <v>0</v>
      </c>
      <c r="O11" s="47">
        <f t="shared" ref="O11:O12" si="11">SUM(P11:W11)</f>
        <v>0</v>
      </c>
      <c r="P11" s="47">
        <f t="shared" ref="P11:P12" si="12">SUM(Q11:X11)</f>
        <v>0</v>
      </c>
      <c r="Q11" s="47">
        <f t="shared" ref="Q11:Q12" si="13">SUM(R11:Y11)</f>
        <v>0</v>
      </c>
      <c r="R11" s="47">
        <f t="shared" ref="R11:R12" si="14">SUM(S11:Z11)</f>
        <v>0</v>
      </c>
      <c r="S11" s="48">
        <f t="shared" ref="S11:S13" si="15">SUM(T11:AA11)</f>
        <v>0</v>
      </c>
      <c r="U11" s="22"/>
    </row>
    <row r="12" spans="1:21" ht="34.5" customHeight="1" x14ac:dyDescent="0.25">
      <c r="A12" s="14" t="s">
        <v>15</v>
      </c>
      <c r="B12" s="15">
        <f t="shared" si="2"/>
        <v>12</v>
      </c>
      <c r="C12" s="15">
        <f t="shared" si="3"/>
        <v>12</v>
      </c>
      <c r="D12" s="23">
        <v>1</v>
      </c>
      <c r="E12" s="24">
        <v>11</v>
      </c>
      <c r="F12" s="17">
        <f t="shared" si="4"/>
        <v>0</v>
      </c>
      <c r="G12" s="49">
        <f t="shared" si="4"/>
        <v>0</v>
      </c>
      <c r="H12" s="18" t="s">
        <v>49</v>
      </c>
      <c r="I12" s="20">
        <f t="shared" si="5"/>
        <v>0</v>
      </c>
      <c r="J12" s="47">
        <f t="shared" si="6"/>
        <v>0</v>
      </c>
      <c r="K12" s="47">
        <f t="shared" si="7"/>
        <v>0</v>
      </c>
      <c r="L12" s="47">
        <f t="shared" si="8"/>
        <v>0</v>
      </c>
      <c r="M12" s="47">
        <f t="shared" si="9"/>
        <v>0</v>
      </c>
      <c r="N12" s="47">
        <f t="shared" si="10"/>
        <v>0</v>
      </c>
      <c r="O12" s="47">
        <f t="shared" si="11"/>
        <v>0</v>
      </c>
      <c r="P12" s="47">
        <f t="shared" si="12"/>
        <v>0</v>
      </c>
      <c r="Q12" s="47">
        <f t="shared" si="13"/>
        <v>0</v>
      </c>
      <c r="R12" s="47">
        <f t="shared" si="14"/>
        <v>0</v>
      </c>
      <c r="S12" s="48">
        <f t="shared" si="15"/>
        <v>0</v>
      </c>
      <c r="U12" s="22"/>
    </row>
    <row r="13" spans="1:21" ht="34.5" customHeight="1" x14ac:dyDescent="0.25">
      <c r="A13" s="14" t="s">
        <v>16</v>
      </c>
      <c r="B13" s="15">
        <f t="shared" si="2"/>
        <v>338</v>
      </c>
      <c r="C13" s="15">
        <f t="shared" si="3"/>
        <v>264</v>
      </c>
      <c r="D13" s="25">
        <v>31</v>
      </c>
      <c r="E13" s="16">
        <v>233</v>
      </c>
      <c r="F13" s="15">
        <f t="shared" si="4"/>
        <v>3</v>
      </c>
      <c r="G13" s="18" t="s">
        <v>49</v>
      </c>
      <c r="H13" s="16">
        <v>3</v>
      </c>
      <c r="I13" s="9">
        <f t="shared" si="5"/>
        <v>34</v>
      </c>
      <c r="J13" s="18" t="s">
        <v>49</v>
      </c>
      <c r="K13" s="18" t="s">
        <v>49</v>
      </c>
      <c r="L13" s="18" t="s">
        <v>49</v>
      </c>
      <c r="M13" s="19">
        <v>10</v>
      </c>
      <c r="N13" s="18">
        <v>1</v>
      </c>
      <c r="O13" s="18" t="s">
        <v>49</v>
      </c>
      <c r="P13" s="18">
        <v>3</v>
      </c>
      <c r="Q13" s="24">
        <v>20</v>
      </c>
      <c r="R13" s="24">
        <v>37</v>
      </c>
      <c r="S13" s="48">
        <f t="shared" si="15"/>
        <v>0</v>
      </c>
      <c r="U13" s="22"/>
    </row>
    <row r="14" spans="1:21" ht="34.5" customHeight="1" x14ac:dyDescent="0.25">
      <c r="A14" s="14" t="s">
        <v>17</v>
      </c>
      <c r="B14" s="15">
        <f t="shared" si="2"/>
        <v>377</v>
      </c>
      <c r="C14" s="15">
        <f t="shared" si="3"/>
        <v>233</v>
      </c>
      <c r="D14" s="25">
        <v>48</v>
      </c>
      <c r="E14" s="16">
        <v>185</v>
      </c>
      <c r="F14" s="15">
        <f t="shared" si="4"/>
        <v>34</v>
      </c>
      <c r="G14" s="27">
        <v>7</v>
      </c>
      <c r="H14" s="16">
        <v>27</v>
      </c>
      <c r="I14" s="9">
        <f t="shared" si="5"/>
        <v>32</v>
      </c>
      <c r="J14" s="18" t="s">
        <v>49</v>
      </c>
      <c r="K14" s="18" t="s">
        <v>49</v>
      </c>
      <c r="L14" s="18" t="s">
        <v>49</v>
      </c>
      <c r="M14" s="16">
        <v>15</v>
      </c>
      <c r="N14" s="18" t="s">
        <v>49</v>
      </c>
      <c r="O14" s="18" t="s">
        <v>49</v>
      </c>
      <c r="P14" s="16">
        <v>3</v>
      </c>
      <c r="Q14" s="18">
        <v>14</v>
      </c>
      <c r="R14" s="24">
        <v>76</v>
      </c>
      <c r="S14" s="28">
        <v>2</v>
      </c>
      <c r="U14" s="22"/>
    </row>
    <row r="15" spans="1:21" ht="34.5" customHeight="1" x14ac:dyDescent="0.25">
      <c r="A15" s="14" t="s">
        <v>18</v>
      </c>
      <c r="B15" s="15">
        <f t="shared" si="2"/>
        <v>12260</v>
      </c>
      <c r="C15" s="15">
        <f t="shared" si="3"/>
        <v>7109</v>
      </c>
      <c r="D15" s="23">
        <v>202</v>
      </c>
      <c r="E15" s="18">
        <v>6907</v>
      </c>
      <c r="F15" s="15">
        <f t="shared" si="4"/>
        <v>430</v>
      </c>
      <c r="G15" s="18">
        <v>72</v>
      </c>
      <c r="H15" s="18">
        <v>358</v>
      </c>
      <c r="I15" s="9">
        <f t="shared" si="5"/>
        <v>1422</v>
      </c>
      <c r="J15" s="18">
        <v>22</v>
      </c>
      <c r="K15" s="18">
        <v>1</v>
      </c>
      <c r="L15" s="18">
        <v>2</v>
      </c>
      <c r="M15" s="18">
        <v>483</v>
      </c>
      <c r="N15" s="18">
        <v>32</v>
      </c>
      <c r="O15" s="18">
        <v>4</v>
      </c>
      <c r="P15" s="18">
        <v>682</v>
      </c>
      <c r="Q15" s="16">
        <v>196</v>
      </c>
      <c r="R15" s="24">
        <v>3287</v>
      </c>
      <c r="S15" s="21">
        <v>12</v>
      </c>
      <c r="U15" s="22"/>
    </row>
    <row r="16" spans="1:21" ht="34.5" customHeight="1" x14ac:dyDescent="0.25">
      <c r="A16" s="14" t="s">
        <v>19</v>
      </c>
      <c r="B16" s="15">
        <f t="shared" si="2"/>
        <v>1015</v>
      </c>
      <c r="C16" s="15">
        <f t="shared" si="3"/>
        <v>905</v>
      </c>
      <c r="D16" s="23">
        <v>289</v>
      </c>
      <c r="E16" s="19">
        <v>616</v>
      </c>
      <c r="F16" s="15">
        <f>SUM(G16:H16)</f>
        <v>14</v>
      </c>
      <c r="G16" s="18" t="s">
        <v>49</v>
      </c>
      <c r="H16" s="18">
        <v>14</v>
      </c>
      <c r="I16" s="8">
        <f t="shared" si="5"/>
        <v>49</v>
      </c>
      <c r="J16" s="18">
        <v>1</v>
      </c>
      <c r="K16" s="18" t="s">
        <v>49</v>
      </c>
      <c r="L16" s="18" t="s">
        <v>49</v>
      </c>
      <c r="M16" s="18">
        <v>39</v>
      </c>
      <c r="N16" s="18">
        <v>1</v>
      </c>
      <c r="O16" s="18" t="s">
        <v>49</v>
      </c>
      <c r="P16" s="18">
        <v>1</v>
      </c>
      <c r="Q16" s="18">
        <v>7</v>
      </c>
      <c r="R16" s="18">
        <v>45</v>
      </c>
      <c r="S16" s="21">
        <v>2</v>
      </c>
      <c r="U16" s="22"/>
    </row>
    <row r="17" spans="1:21" ht="34.5" customHeight="1" x14ac:dyDescent="0.25">
      <c r="A17" s="14" t="s">
        <v>20</v>
      </c>
      <c r="B17" s="15">
        <f t="shared" si="2"/>
        <v>124</v>
      </c>
      <c r="C17" s="15">
        <f t="shared" si="3"/>
        <v>32</v>
      </c>
      <c r="D17" s="18">
        <v>2</v>
      </c>
      <c r="E17" s="19">
        <v>30</v>
      </c>
      <c r="F17" s="15">
        <f>SUM(G17:H17)</f>
        <v>1</v>
      </c>
      <c r="G17" s="18" t="s">
        <v>49</v>
      </c>
      <c r="H17" s="18">
        <v>1</v>
      </c>
      <c r="I17" s="20">
        <f t="shared" si="5"/>
        <v>3</v>
      </c>
      <c r="J17" s="18" t="s">
        <v>49</v>
      </c>
      <c r="K17" s="18" t="s">
        <v>49</v>
      </c>
      <c r="L17" s="18" t="s">
        <v>49</v>
      </c>
      <c r="M17" s="18">
        <v>2</v>
      </c>
      <c r="N17" s="18" t="s">
        <v>49</v>
      </c>
      <c r="O17" s="18" t="s">
        <v>49</v>
      </c>
      <c r="P17" s="18">
        <v>1</v>
      </c>
      <c r="Q17" s="18" t="s">
        <v>49</v>
      </c>
      <c r="R17" s="18">
        <v>88</v>
      </c>
      <c r="S17" s="21" t="s">
        <v>49</v>
      </c>
      <c r="U17" s="22"/>
    </row>
    <row r="18" spans="1:21" ht="34.5" customHeight="1" x14ac:dyDescent="0.25">
      <c r="A18" s="14" t="s">
        <v>21</v>
      </c>
      <c r="B18" s="15">
        <f t="shared" si="2"/>
        <v>26</v>
      </c>
      <c r="C18" s="15">
        <f t="shared" si="3"/>
        <v>23</v>
      </c>
      <c r="D18" s="23">
        <v>8</v>
      </c>
      <c r="E18" s="19">
        <v>15</v>
      </c>
      <c r="F18" s="17">
        <f t="shared" si="4"/>
        <v>0</v>
      </c>
      <c r="G18" s="18" t="s">
        <v>49</v>
      </c>
      <c r="H18" s="18" t="s">
        <v>49</v>
      </c>
      <c r="I18" s="20">
        <f t="shared" si="5"/>
        <v>3</v>
      </c>
      <c r="J18" s="18" t="s">
        <v>49</v>
      </c>
      <c r="K18" s="18" t="s">
        <v>49</v>
      </c>
      <c r="L18" s="18" t="s">
        <v>49</v>
      </c>
      <c r="M18" s="18">
        <v>2</v>
      </c>
      <c r="N18" s="18" t="s">
        <v>49</v>
      </c>
      <c r="O18" s="18" t="s">
        <v>49</v>
      </c>
      <c r="P18" s="18">
        <v>1</v>
      </c>
      <c r="Q18" s="18" t="s">
        <v>49</v>
      </c>
      <c r="R18" s="18" t="s">
        <v>49</v>
      </c>
      <c r="S18" s="21" t="s">
        <v>49</v>
      </c>
      <c r="U18" s="22"/>
    </row>
    <row r="19" spans="1:21" ht="34.5" customHeight="1" x14ac:dyDescent="0.25">
      <c r="A19" s="14" t="s">
        <v>22</v>
      </c>
      <c r="B19" s="15">
        <f t="shared" si="2"/>
        <v>1110</v>
      </c>
      <c r="C19" s="15">
        <f t="shared" si="3"/>
        <v>497</v>
      </c>
      <c r="D19" s="16">
        <v>21</v>
      </c>
      <c r="E19" s="16">
        <v>476</v>
      </c>
      <c r="F19" s="15">
        <f>SUM(G19:H19)</f>
        <v>25</v>
      </c>
      <c r="G19" s="18">
        <v>8</v>
      </c>
      <c r="H19" s="19">
        <v>17</v>
      </c>
      <c r="I19" s="8">
        <f t="shared" si="5"/>
        <v>14</v>
      </c>
      <c r="J19" s="18" t="s">
        <v>49</v>
      </c>
      <c r="K19" s="18" t="s">
        <v>49</v>
      </c>
      <c r="L19" s="18" t="s">
        <v>49</v>
      </c>
      <c r="M19" s="18">
        <v>2</v>
      </c>
      <c r="N19" s="18">
        <v>1</v>
      </c>
      <c r="O19" s="18" t="s">
        <v>49</v>
      </c>
      <c r="P19" s="18">
        <v>4</v>
      </c>
      <c r="Q19" s="18">
        <v>7</v>
      </c>
      <c r="R19" s="16">
        <v>574</v>
      </c>
      <c r="S19" s="21" t="s">
        <v>49</v>
      </c>
    </row>
    <row r="20" spans="1:21" ht="34.5" customHeight="1" x14ac:dyDescent="0.25">
      <c r="A20" s="14" t="s">
        <v>23</v>
      </c>
      <c r="B20" s="15">
        <f t="shared" si="2"/>
        <v>1015</v>
      </c>
      <c r="C20" s="15">
        <f t="shared" si="3"/>
        <v>515</v>
      </c>
      <c r="D20" s="18">
        <v>29</v>
      </c>
      <c r="E20" s="25">
        <v>486</v>
      </c>
      <c r="F20" s="17">
        <f t="shared" si="4"/>
        <v>1</v>
      </c>
      <c r="G20" s="18" t="s">
        <v>49</v>
      </c>
      <c r="H20" s="18">
        <v>1</v>
      </c>
      <c r="I20" s="8">
        <f t="shared" si="5"/>
        <v>499</v>
      </c>
      <c r="J20" s="18" t="s">
        <v>49</v>
      </c>
      <c r="K20" s="18" t="s">
        <v>49</v>
      </c>
      <c r="L20" s="18" t="s">
        <v>49</v>
      </c>
      <c r="M20" s="18" t="s">
        <v>49</v>
      </c>
      <c r="N20" s="18" t="s">
        <v>49</v>
      </c>
      <c r="O20" s="18" t="s">
        <v>49</v>
      </c>
      <c r="P20" s="16">
        <v>499</v>
      </c>
      <c r="Q20" s="18" t="s">
        <v>49</v>
      </c>
      <c r="R20" s="18" t="s">
        <v>49</v>
      </c>
      <c r="S20" s="21" t="s">
        <v>49</v>
      </c>
    </row>
    <row r="21" spans="1:21" ht="34.5" customHeight="1" x14ac:dyDescent="0.25">
      <c r="A21" s="14" t="s">
        <v>24</v>
      </c>
      <c r="B21" s="15">
        <f t="shared" si="2"/>
        <v>1258</v>
      </c>
      <c r="C21" s="15">
        <f t="shared" si="3"/>
        <v>704</v>
      </c>
      <c r="D21" s="25">
        <v>64</v>
      </c>
      <c r="E21" s="18">
        <v>640</v>
      </c>
      <c r="F21" s="15">
        <f>SUM(G21:H21)</f>
        <v>110</v>
      </c>
      <c r="G21" s="24">
        <v>9</v>
      </c>
      <c r="H21" s="16">
        <v>101</v>
      </c>
      <c r="I21" s="8">
        <f t="shared" si="5"/>
        <v>205</v>
      </c>
      <c r="J21" s="18">
        <v>8</v>
      </c>
      <c r="K21" s="18" t="s">
        <v>49</v>
      </c>
      <c r="L21" s="18">
        <v>1</v>
      </c>
      <c r="M21" s="18">
        <v>17</v>
      </c>
      <c r="N21" s="18">
        <v>4</v>
      </c>
      <c r="O21" s="18" t="s">
        <v>49</v>
      </c>
      <c r="P21" s="18">
        <v>26</v>
      </c>
      <c r="Q21" s="18">
        <v>149</v>
      </c>
      <c r="R21" s="16">
        <v>233</v>
      </c>
      <c r="S21" s="28">
        <v>6</v>
      </c>
    </row>
    <row r="22" spans="1:21" ht="34.5" customHeight="1" x14ac:dyDescent="0.25">
      <c r="A22" s="14" t="s">
        <v>25</v>
      </c>
      <c r="B22" s="15">
        <f t="shared" si="2"/>
        <v>1757</v>
      </c>
      <c r="C22" s="15">
        <f t="shared" si="3"/>
        <v>877</v>
      </c>
      <c r="D22" s="25">
        <v>72</v>
      </c>
      <c r="E22" s="16">
        <v>805</v>
      </c>
      <c r="F22" s="15">
        <f t="shared" si="4"/>
        <v>154</v>
      </c>
      <c r="G22" s="24">
        <v>30</v>
      </c>
      <c r="H22" s="16">
        <v>124</v>
      </c>
      <c r="I22" s="8">
        <f t="shared" si="5"/>
        <v>200</v>
      </c>
      <c r="J22" s="18">
        <v>2</v>
      </c>
      <c r="K22" s="18" t="s">
        <v>49</v>
      </c>
      <c r="L22" s="18" t="s">
        <v>49</v>
      </c>
      <c r="M22" s="16">
        <v>55</v>
      </c>
      <c r="N22" s="18">
        <v>24</v>
      </c>
      <c r="O22" s="18">
        <v>2</v>
      </c>
      <c r="P22" s="16">
        <v>116</v>
      </c>
      <c r="Q22" s="19">
        <v>1</v>
      </c>
      <c r="R22" s="16">
        <v>526</v>
      </c>
      <c r="S22" s="21" t="s">
        <v>49</v>
      </c>
    </row>
    <row r="23" spans="1:21" ht="34.5" customHeight="1" x14ac:dyDescent="0.25">
      <c r="A23" s="14" t="s">
        <v>26</v>
      </c>
      <c r="B23" s="15">
        <f t="shared" si="2"/>
        <v>368</v>
      </c>
      <c r="C23" s="15">
        <f t="shared" si="3"/>
        <v>296</v>
      </c>
      <c r="D23" s="25">
        <v>27</v>
      </c>
      <c r="E23" s="18">
        <v>269</v>
      </c>
      <c r="F23" s="15">
        <f t="shared" si="4"/>
        <v>1</v>
      </c>
      <c r="G23" s="21" t="s">
        <v>49</v>
      </c>
      <c r="H23" s="19">
        <v>1</v>
      </c>
      <c r="I23" s="52">
        <f t="shared" si="5"/>
        <v>0</v>
      </c>
      <c r="J23" s="18" t="s">
        <v>49</v>
      </c>
      <c r="K23" s="18" t="s">
        <v>49</v>
      </c>
      <c r="L23" s="18" t="s">
        <v>49</v>
      </c>
      <c r="M23" s="18" t="s">
        <v>49</v>
      </c>
      <c r="N23" s="18" t="s">
        <v>49</v>
      </c>
      <c r="O23" s="18" t="s">
        <v>49</v>
      </c>
      <c r="P23" s="18" t="s">
        <v>49</v>
      </c>
      <c r="Q23" s="18" t="s">
        <v>49</v>
      </c>
      <c r="R23" s="16">
        <v>71</v>
      </c>
      <c r="S23" s="21" t="s">
        <v>49</v>
      </c>
    </row>
    <row r="24" spans="1:21" ht="34.5" customHeight="1" x14ac:dyDescent="0.25">
      <c r="A24" s="14" t="s">
        <v>27</v>
      </c>
      <c r="B24" s="15">
        <f t="shared" si="2"/>
        <v>508</v>
      </c>
      <c r="C24" s="15">
        <f t="shared" si="3"/>
        <v>485</v>
      </c>
      <c r="D24" s="25">
        <v>16</v>
      </c>
      <c r="E24" s="16">
        <v>469</v>
      </c>
      <c r="F24" s="15">
        <f t="shared" si="4"/>
        <v>18</v>
      </c>
      <c r="G24" s="19">
        <v>1</v>
      </c>
      <c r="H24" s="16">
        <v>17</v>
      </c>
      <c r="I24" s="8">
        <f t="shared" si="5"/>
        <v>5</v>
      </c>
      <c r="J24" s="18" t="s">
        <v>49</v>
      </c>
      <c r="K24" s="18" t="s">
        <v>49</v>
      </c>
      <c r="L24" s="18" t="s">
        <v>49</v>
      </c>
      <c r="M24" s="18">
        <v>5</v>
      </c>
      <c r="N24" s="18" t="s">
        <v>49</v>
      </c>
      <c r="O24" s="18" t="s">
        <v>49</v>
      </c>
      <c r="P24" s="18" t="s">
        <v>49</v>
      </c>
      <c r="Q24" s="18" t="s">
        <v>49</v>
      </c>
      <c r="R24" s="18" t="s">
        <v>49</v>
      </c>
      <c r="S24" s="21" t="s">
        <v>49</v>
      </c>
    </row>
    <row r="25" spans="1:21" ht="34.5" customHeight="1" x14ac:dyDescent="0.25">
      <c r="A25" s="14" t="s">
        <v>28</v>
      </c>
      <c r="B25" s="15">
        <f t="shared" si="2"/>
        <v>845</v>
      </c>
      <c r="C25" s="15">
        <f t="shared" si="3"/>
        <v>361</v>
      </c>
      <c r="D25" s="25">
        <v>16</v>
      </c>
      <c r="E25" s="16">
        <v>345</v>
      </c>
      <c r="F25" s="15">
        <f t="shared" si="4"/>
        <v>3</v>
      </c>
      <c r="G25" s="18" t="s">
        <v>49</v>
      </c>
      <c r="H25" s="16">
        <v>3</v>
      </c>
      <c r="I25" s="8">
        <f t="shared" si="5"/>
        <v>52</v>
      </c>
      <c r="J25" s="18">
        <v>3</v>
      </c>
      <c r="K25" s="18" t="s">
        <v>49</v>
      </c>
      <c r="L25" s="18" t="s">
        <v>49</v>
      </c>
      <c r="M25" s="16">
        <v>46</v>
      </c>
      <c r="N25" s="18">
        <v>3</v>
      </c>
      <c r="O25" s="18" t="s">
        <v>49</v>
      </c>
      <c r="P25" s="18" t="s">
        <v>49</v>
      </c>
      <c r="Q25" s="18" t="s">
        <v>49</v>
      </c>
      <c r="R25" s="16">
        <v>429</v>
      </c>
      <c r="S25" s="21" t="s">
        <v>49</v>
      </c>
    </row>
    <row r="26" spans="1:21" ht="34.5" customHeight="1" x14ac:dyDescent="0.25">
      <c r="A26" s="14" t="s">
        <v>29</v>
      </c>
      <c r="B26" s="15">
        <f t="shared" si="2"/>
        <v>4235</v>
      </c>
      <c r="C26" s="15">
        <f t="shared" si="3"/>
        <v>3566</v>
      </c>
      <c r="D26" s="23">
        <v>259</v>
      </c>
      <c r="E26" s="24">
        <v>3307</v>
      </c>
      <c r="F26" s="15">
        <f t="shared" si="4"/>
        <v>119</v>
      </c>
      <c r="G26" s="29">
        <v>17</v>
      </c>
      <c r="H26" s="24">
        <v>102</v>
      </c>
      <c r="I26" s="8">
        <f t="shared" si="5"/>
        <v>127</v>
      </c>
      <c r="J26" s="18">
        <v>7</v>
      </c>
      <c r="K26" s="18">
        <v>1</v>
      </c>
      <c r="L26" s="18" t="s">
        <v>49</v>
      </c>
      <c r="M26" s="24">
        <v>50</v>
      </c>
      <c r="N26" s="18">
        <v>2</v>
      </c>
      <c r="O26" s="18">
        <v>2</v>
      </c>
      <c r="P26" s="18">
        <v>6</v>
      </c>
      <c r="Q26" s="24">
        <v>59</v>
      </c>
      <c r="R26" s="24">
        <v>414</v>
      </c>
      <c r="S26" s="26">
        <v>9</v>
      </c>
    </row>
    <row r="27" spans="1:21" ht="34.5" customHeight="1" x14ac:dyDescent="0.25">
      <c r="A27" s="14" t="s">
        <v>30</v>
      </c>
      <c r="B27" s="15">
        <f t="shared" si="2"/>
        <v>961</v>
      </c>
      <c r="C27" s="15">
        <f t="shared" si="3"/>
        <v>520</v>
      </c>
      <c r="D27" s="23">
        <v>25</v>
      </c>
      <c r="E27" s="24">
        <v>495</v>
      </c>
      <c r="F27" s="15">
        <f t="shared" si="4"/>
        <v>7</v>
      </c>
      <c r="G27" s="18">
        <v>2</v>
      </c>
      <c r="H27" s="18">
        <v>5</v>
      </c>
      <c r="I27" s="8">
        <f t="shared" si="5"/>
        <v>343</v>
      </c>
      <c r="J27" s="18">
        <v>2</v>
      </c>
      <c r="K27" s="18" t="s">
        <v>49</v>
      </c>
      <c r="L27" s="18" t="s">
        <v>49</v>
      </c>
      <c r="M27" s="18">
        <v>318</v>
      </c>
      <c r="N27" s="18" t="s">
        <v>49</v>
      </c>
      <c r="O27" s="18" t="s">
        <v>49</v>
      </c>
      <c r="P27" s="18">
        <v>6</v>
      </c>
      <c r="Q27" s="18">
        <v>17</v>
      </c>
      <c r="R27" s="18">
        <v>91</v>
      </c>
      <c r="S27" s="21" t="s">
        <v>49</v>
      </c>
    </row>
    <row r="28" spans="1:21" ht="34.5" customHeight="1" x14ac:dyDescent="0.25">
      <c r="A28" s="14" t="s">
        <v>31</v>
      </c>
      <c r="B28" s="15">
        <f t="shared" si="2"/>
        <v>1595</v>
      </c>
      <c r="C28" s="15">
        <f t="shared" si="3"/>
        <v>492</v>
      </c>
      <c r="D28" s="18">
        <v>24</v>
      </c>
      <c r="E28" s="25">
        <v>468</v>
      </c>
      <c r="F28" s="15">
        <f t="shared" si="4"/>
        <v>19</v>
      </c>
      <c r="G28" s="24">
        <v>4</v>
      </c>
      <c r="H28" s="16">
        <v>15</v>
      </c>
      <c r="I28" s="8">
        <f t="shared" si="5"/>
        <v>59</v>
      </c>
      <c r="J28" s="18" t="s">
        <v>49</v>
      </c>
      <c r="K28" s="18" t="s">
        <v>49</v>
      </c>
      <c r="L28" s="18">
        <v>1</v>
      </c>
      <c r="M28" s="16">
        <v>57</v>
      </c>
      <c r="N28" s="18" t="s">
        <v>49</v>
      </c>
      <c r="O28" s="18" t="s">
        <v>49</v>
      </c>
      <c r="P28" s="18" t="s">
        <v>49</v>
      </c>
      <c r="Q28" s="18">
        <v>1</v>
      </c>
      <c r="R28" s="16">
        <v>1024</v>
      </c>
      <c r="S28" s="26">
        <v>1</v>
      </c>
    </row>
    <row r="29" spans="1:21" ht="34.5" customHeight="1" x14ac:dyDescent="0.25">
      <c r="A29" s="14" t="s">
        <v>32</v>
      </c>
      <c r="B29" s="15">
        <f t="shared" si="2"/>
        <v>82</v>
      </c>
      <c r="C29" s="15">
        <f t="shared" si="3"/>
        <v>74</v>
      </c>
      <c r="D29" s="25">
        <v>2</v>
      </c>
      <c r="E29" s="18">
        <v>72</v>
      </c>
      <c r="F29" s="17">
        <f t="shared" si="4"/>
        <v>0</v>
      </c>
      <c r="G29" s="18" t="s">
        <v>49</v>
      </c>
      <c r="H29" s="18" t="s">
        <v>49</v>
      </c>
      <c r="I29" s="8">
        <f t="shared" si="5"/>
        <v>3</v>
      </c>
      <c r="J29" s="18">
        <v>1</v>
      </c>
      <c r="K29" s="18" t="s">
        <v>49</v>
      </c>
      <c r="L29" s="18" t="s">
        <v>49</v>
      </c>
      <c r="M29" s="18" t="s">
        <v>49</v>
      </c>
      <c r="N29" s="18" t="s">
        <v>49</v>
      </c>
      <c r="O29" s="18" t="s">
        <v>49</v>
      </c>
      <c r="P29" s="18" t="s">
        <v>49</v>
      </c>
      <c r="Q29" s="18">
        <v>2</v>
      </c>
      <c r="R29" s="19">
        <v>5</v>
      </c>
      <c r="S29" s="21" t="s">
        <v>49</v>
      </c>
    </row>
    <row r="30" spans="1:21" ht="34.5" customHeight="1" x14ac:dyDescent="0.25">
      <c r="A30" s="14" t="s">
        <v>33</v>
      </c>
      <c r="B30" s="15">
        <f t="shared" si="2"/>
        <v>85</v>
      </c>
      <c r="C30" s="15">
        <f t="shared" si="3"/>
        <v>76</v>
      </c>
      <c r="D30" s="18">
        <v>10</v>
      </c>
      <c r="E30" s="18">
        <v>66</v>
      </c>
      <c r="F30" s="17">
        <f t="shared" si="4"/>
        <v>2</v>
      </c>
      <c r="G30" s="18" t="s">
        <v>49</v>
      </c>
      <c r="H30" s="18">
        <v>2</v>
      </c>
      <c r="I30" s="20">
        <f>SUM(J30:Q30)</f>
        <v>0</v>
      </c>
      <c r="J30" s="18" t="s">
        <v>49</v>
      </c>
      <c r="K30" s="18" t="s">
        <v>49</v>
      </c>
      <c r="L30" s="18" t="s">
        <v>49</v>
      </c>
      <c r="M30" s="18" t="s">
        <v>49</v>
      </c>
      <c r="N30" s="18" t="s">
        <v>49</v>
      </c>
      <c r="O30" s="18" t="s">
        <v>49</v>
      </c>
      <c r="P30" s="18" t="s">
        <v>49</v>
      </c>
      <c r="Q30" s="18" t="s">
        <v>49</v>
      </c>
      <c r="R30" s="18">
        <v>7</v>
      </c>
      <c r="S30" s="21" t="s">
        <v>49</v>
      </c>
    </row>
    <row r="31" spans="1:21" ht="34.5" customHeight="1" x14ac:dyDescent="0.25">
      <c r="A31" s="14" t="s">
        <v>34</v>
      </c>
      <c r="B31" s="15">
        <f t="shared" si="2"/>
        <v>337</v>
      </c>
      <c r="C31" s="15">
        <f t="shared" si="3"/>
        <v>117</v>
      </c>
      <c r="D31" s="30">
        <v>16</v>
      </c>
      <c r="E31" s="19">
        <v>101</v>
      </c>
      <c r="F31" s="15">
        <f>SUM(G31:H31)</f>
        <v>25</v>
      </c>
      <c r="G31" s="19">
        <v>10</v>
      </c>
      <c r="H31" s="19">
        <v>15</v>
      </c>
      <c r="I31" s="8">
        <f t="shared" si="5"/>
        <v>36</v>
      </c>
      <c r="J31" s="18" t="s">
        <v>49</v>
      </c>
      <c r="K31" s="18" t="s">
        <v>49</v>
      </c>
      <c r="L31" s="18" t="s">
        <v>49</v>
      </c>
      <c r="M31" s="19">
        <v>1</v>
      </c>
      <c r="N31" s="18" t="s">
        <v>49</v>
      </c>
      <c r="O31" s="18" t="s">
        <v>49</v>
      </c>
      <c r="P31" s="18">
        <v>34</v>
      </c>
      <c r="Q31" s="18">
        <v>1</v>
      </c>
      <c r="R31" s="18">
        <v>159</v>
      </c>
      <c r="S31" s="21" t="s">
        <v>49</v>
      </c>
    </row>
    <row r="32" spans="1:21" s="34" customFormat="1" ht="13.5" customHeight="1" x14ac:dyDescent="0.25">
      <c r="A32" s="31"/>
      <c r="B32" s="32"/>
      <c r="C32" s="32"/>
      <c r="D32" s="32"/>
      <c r="E32" s="32"/>
      <c r="F32" s="32"/>
      <c r="G32" s="32"/>
      <c r="H32" s="32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50"/>
    </row>
    <row r="33" spans="1:19" s="34" customForma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5"/>
    </row>
    <row r="34" spans="1:19" ht="15" customHeight="1" x14ac:dyDescent="0.25">
      <c r="A34" s="43" t="s">
        <v>38</v>
      </c>
      <c r="B34" s="36"/>
      <c r="C34" s="36"/>
      <c r="D34" s="36"/>
      <c r="E34" s="36"/>
      <c r="F34" s="14"/>
      <c r="G34" s="36"/>
      <c r="H34" s="36"/>
      <c r="I34" s="14"/>
      <c r="J34" s="37"/>
      <c r="K34" s="37"/>
      <c r="L34" s="37"/>
      <c r="M34" s="38"/>
      <c r="N34" s="38"/>
      <c r="O34" s="38"/>
      <c r="P34" s="38"/>
      <c r="Q34" s="2"/>
      <c r="R34" s="38"/>
      <c r="S34" s="39"/>
    </row>
    <row r="35" spans="1:19" ht="15" customHeight="1" x14ac:dyDescent="0.25">
      <c r="A35" s="40" t="s">
        <v>37</v>
      </c>
      <c r="B35" s="36"/>
      <c r="C35" s="36"/>
      <c r="D35" s="36"/>
      <c r="E35" s="36"/>
      <c r="F35" s="14"/>
      <c r="G35" s="36"/>
      <c r="H35" s="36"/>
      <c r="I35" s="14"/>
      <c r="J35" s="37"/>
      <c r="K35" s="37"/>
      <c r="L35" s="37"/>
      <c r="M35" s="38"/>
      <c r="N35" s="38"/>
      <c r="O35" s="38"/>
      <c r="P35" s="38"/>
      <c r="Q35" s="2"/>
      <c r="R35" s="38"/>
      <c r="S35" s="39"/>
    </row>
    <row r="36" spans="1:19" ht="15" customHeight="1" x14ac:dyDescent="0.25">
      <c r="A36" s="41" t="s">
        <v>35</v>
      </c>
      <c r="B36" s="14"/>
      <c r="C36" s="14"/>
      <c r="D36" s="14"/>
      <c r="E36" s="14"/>
      <c r="F36" s="14"/>
      <c r="G36" s="36"/>
      <c r="H36" s="36"/>
      <c r="I36" s="14"/>
      <c r="J36" s="37"/>
      <c r="K36" s="37"/>
      <c r="L36" s="37"/>
      <c r="M36" s="38"/>
      <c r="N36" s="38"/>
      <c r="O36" s="38"/>
      <c r="P36" s="38"/>
      <c r="Q36" s="2"/>
      <c r="R36" s="38"/>
    </row>
    <row r="37" spans="1:19" ht="15" customHeight="1" x14ac:dyDescent="0.25">
      <c r="A37" s="43" t="s">
        <v>36</v>
      </c>
      <c r="B37" s="36"/>
      <c r="C37" s="45"/>
      <c r="D37" s="37"/>
      <c r="E37" s="37"/>
      <c r="F37" s="44"/>
      <c r="G37" s="37"/>
      <c r="H37" s="37"/>
      <c r="I37" s="44"/>
      <c r="J37" s="37"/>
      <c r="K37" s="37"/>
      <c r="L37" s="37"/>
      <c r="M37" s="37"/>
      <c r="N37" s="37"/>
      <c r="O37" s="38"/>
      <c r="P37" s="38"/>
      <c r="Q37" s="2"/>
      <c r="R37" s="38"/>
    </row>
    <row r="38" spans="1:19" x14ac:dyDescent="0.25">
      <c r="A38" s="38"/>
      <c r="B38" s="38"/>
      <c r="C38" s="38"/>
      <c r="D38" s="38"/>
      <c r="E38" s="38"/>
      <c r="F38" s="2"/>
      <c r="G38" s="38"/>
      <c r="H38" s="38"/>
      <c r="I38" s="2"/>
      <c r="J38" s="38"/>
      <c r="K38" s="38"/>
      <c r="L38" s="38"/>
      <c r="M38" s="38"/>
      <c r="N38" s="38"/>
      <c r="O38" s="38"/>
      <c r="P38" s="38"/>
      <c r="Q38" s="2"/>
      <c r="R38" s="38"/>
    </row>
    <row r="39" spans="1:19" x14ac:dyDescent="0.25">
      <c r="A39" s="38"/>
      <c r="B39" s="38"/>
      <c r="C39" s="38"/>
      <c r="D39" s="38"/>
      <c r="E39" s="38"/>
      <c r="F39" s="2"/>
      <c r="G39" s="38"/>
      <c r="H39" s="38"/>
      <c r="I39" s="2"/>
      <c r="J39" s="38"/>
      <c r="K39" s="38"/>
      <c r="L39" s="38"/>
      <c r="M39" s="38"/>
      <c r="N39" s="38"/>
      <c r="O39" s="38"/>
      <c r="P39" s="38"/>
      <c r="Q39" s="2"/>
      <c r="R39" s="38"/>
    </row>
    <row r="40" spans="1:19" x14ac:dyDescent="0.25">
      <c r="A40" s="38"/>
      <c r="B40" s="38"/>
      <c r="C40" s="38"/>
      <c r="D40" s="38"/>
      <c r="E40" s="38"/>
      <c r="F40" s="2"/>
      <c r="G40" s="38"/>
      <c r="H40" s="38"/>
      <c r="I40" s="2"/>
      <c r="J40" s="38"/>
      <c r="K40" s="38"/>
      <c r="L40" s="38"/>
      <c r="M40" s="38"/>
      <c r="N40" s="38"/>
      <c r="O40" s="38"/>
      <c r="P40" s="38"/>
      <c r="Q40" s="2"/>
      <c r="R40" s="38"/>
    </row>
    <row r="41" spans="1:19" x14ac:dyDescent="0.25">
      <c r="A41" s="38"/>
      <c r="B41" s="38"/>
      <c r="C41" s="38"/>
      <c r="D41" s="38"/>
      <c r="E41" s="38"/>
      <c r="F41" s="2"/>
      <c r="G41" s="38"/>
      <c r="H41" s="38"/>
      <c r="I41" s="2"/>
      <c r="J41" s="38"/>
      <c r="K41" s="38"/>
      <c r="L41" s="38"/>
      <c r="M41" s="38"/>
      <c r="N41" s="38"/>
      <c r="O41" s="38"/>
      <c r="P41" s="38"/>
      <c r="Q41" s="2"/>
      <c r="R41" s="38"/>
    </row>
    <row r="42" spans="1:19" x14ac:dyDescent="0.25">
      <c r="A42" s="38"/>
      <c r="B42" s="38"/>
      <c r="C42" s="38"/>
      <c r="D42" s="38"/>
      <c r="E42" s="38"/>
      <c r="F42" s="2"/>
      <c r="G42" s="38"/>
      <c r="H42" s="38"/>
      <c r="I42" s="2"/>
      <c r="J42" s="38"/>
      <c r="K42" s="38"/>
      <c r="L42" s="38"/>
      <c r="M42" s="38"/>
      <c r="N42" s="38"/>
      <c r="O42" s="38"/>
      <c r="P42" s="38"/>
      <c r="Q42" s="2"/>
      <c r="R42" s="38"/>
    </row>
    <row r="43" spans="1:19" x14ac:dyDescent="0.25">
      <c r="A43" s="38"/>
      <c r="B43" s="38"/>
      <c r="C43" s="38"/>
      <c r="D43" s="38"/>
      <c r="E43" s="38"/>
      <c r="F43" s="2"/>
      <c r="G43" s="38"/>
      <c r="H43" s="38"/>
      <c r="I43" s="2"/>
      <c r="J43" s="38"/>
      <c r="K43" s="38"/>
      <c r="L43" s="38"/>
      <c r="M43" s="38"/>
      <c r="N43" s="38"/>
      <c r="O43" s="38"/>
      <c r="P43" s="38"/>
      <c r="Q43" s="2"/>
      <c r="R43" s="38"/>
    </row>
    <row r="44" spans="1:19" x14ac:dyDescent="0.25">
      <c r="A44" s="38"/>
      <c r="B44" s="38"/>
      <c r="C44" s="38"/>
      <c r="D44" s="38"/>
      <c r="E44" s="38"/>
      <c r="F44" s="2"/>
      <c r="G44" s="38"/>
      <c r="H44" s="38"/>
      <c r="I44" s="2"/>
      <c r="J44" s="38"/>
      <c r="K44" s="38"/>
      <c r="L44" s="38"/>
      <c r="M44" s="38"/>
      <c r="N44" s="38"/>
      <c r="O44" s="38"/>
      <c r="P44" s="38"/>
      <c r="Q44" s="2"/>
      <c r="R44" s="38"/>
    </row>
    <row r="45" spans="1:19" x14ac:dyDescent="0.25">
      <c r="A45" s="38"/>
      <c r="B45" s="38"/>
      <c r="C45" s="38"/>
      <c r="D45" s="38"/>
      <c r="E45" s="38"/>
      <c r="F45" s="2"/>
      <c r="G45" s="38"/>
      <c r="H45" s="38"/>
      <c r="I45" s="2"/>
      <c r="J45" s="38"/>
      <c r="K45" s="38"/>
      <c r="L45" s="38"/>
      <c r="M45" s="38"/>
      <c r="N45" s="38"/>
      <c r="O45" s="38"/>
      <c r="P45" s="38"/>
      <c r="Q45" s="2"/>
      <c r="R45" s="38"/>
    </row>
    <row r="46" spans="1:19" x14ac:dyDescent="0.25">
      <c r="A46" s="38"/>
      <c r="B46" s="38"/>
      <c r="C46" s="38"/>
      <c r="D46" s="38"/>
      <c r="E46" s="38"/>
      <c r="F46" s="2"/>
      <c r="G46" s="38"/>
      <c r="H46" s="38"/>
      <c r="I46" s="2"/>
      <c r="J46" s="38"/>
      <c r="K46" s="38"/>
      <c r="L46" s="38"/>
      <c r="M46" s="38"/>
      <c r="N46" s="38"/>
      <c r="O46" s="38"/>
      <c r="P46" s="38"/>
      <c r="Q46" s="2"/>
      <c r="R46" s="38"/>
    </row>
    <row r="47" spans="1:19" x14ac:dyDescent="0.25">
      <c r="A47" s="38"/>
      <c r="B47" s="38"/>
      <c r="C47" s="38"/>
      <c r="D47" s="38"/>
      <c r="E47" s="38"/>
      <c r="F47" s="2"/>
      <c r="G47" s="38"/>
      <c r="H47" s="38"/>
      <c r="I47" s="2"/>
      <c r="J47" s="38"/>
      <c r="K47" s="38"/>
      <c r="L47" s="38"/>
      <c r="M47" s="38"/>
      <c r="N47" s="38"/>
      <c r="O47" s="38"/>
      <c r="P47" s="38"/>
      <c r="Q47" s="2"/>
      <c r="R47" s="38"/>
    </row>
    <row r="48" spans="1:19" x14ac:dyDescent="0.25">
      <c r="A48" s="38"/>
      <c r="B48" s="38"/>
      <c r="C48" s="38"/>
      <c r="D48" s="38"/>
      <c r="E48" s="38"/>
      <c r="F48" s="2"/>
      <c r="G48" s="38"/>
      <c r="H48" s="38"/>
      <c r="I48" s="2"/>
      <c r="J48" s="38"/>
      <c r="K48" s="38"/>
      <c r="L48" s="38"/>
      <c r="M48" s="38"/>
      <c r="N48" s="38"/>
      <c r="O48" s="38"/>
      <c r="P48" s="38"/>
      <c r="Q48" s="2"/>
      <c r="R48" s="38"/>
    </row>
    <row r="49" spans="1:18" x14ac:dyDescent="0.25">
      <c r="A49" s="38"/>
      <c r="B49" s="38"/>
      <c r="C49" s="38"/>
      <c r="D49" s="38"/>
      <c r="E49" s="38"/>
      <c r="F49" s="2"/>
      <c r="G49" s="38"/>
      <c r="H49" s="38"/>
      <c r="I49" s="2"/>
      <c r="J49" s="38"/>
      <c r="K49" s="38"/>
      <c r="L49" s="38"/>
      <c r="M49" s="38"/>
      <c r="N49" s="38"/>
      <c r="O49" s="38"/>
      <c r="P49" s="38"/>
      <c r="Q49" s="2"/>
      <c r="R49" s="38"/>
    </row>
    <row r="50" spans="1:18" x14ac:dyDescent="0.25">
      <c r="A50" s="38"/>
      <c r="B50" s="38"/>
      <c r="C50" s="38"/>
      <c r="D50" s="38"/>
      <c r="E50" s="38"/>
      <c r="F50" s="2"/>
      <c r="G50" s="38"/>
      <c r="H50" s="38"/>
      <c r="I50" s="2"/>
      <c r="J50" s="38"/>
      <c r="K50" s="38"/>
      <c r="L50" s="38"/>
      <c r="M50" s="38"/>
      <c r="N50" s="38"/>
      <c r="O50" s="38"/>
      <c r="P50" s="38"/>
      <c r="Q50" s="2"/>
      <c r="R50" s="38"/>
    </row>
    <row r="51" spans="1:18" x14ac:dyDescent="0.25">
      <c r="A51" s="38"/>
      <c r="B51" s="38"/>
      <c r="C51" s="38"/>
      <c r="D51" s="38"/>
      <c r="E51" s="38"/>
      <c r="F51" s="2"/>
      <c r="G51" s="38"/>
      <c r="H51" s="38"/>
      <c r="I51" s="2"/>
      <c r="J51" s="38"/>
      <c r="K51" s="38"/>
      <c r="L51" s="38"/>
      <c r="M51" s="38"/>
      <c r="N51" s="38"/>
      <c r="O51" s="38"/>
      <c r="P51" s="38"/>
      <c r="Q51" s="2"/>
      <c r="R51" s="38"/>
    </row>
    <row r="52" spans="1:18" x14ac:dyDescent="0.25">
      <c r="A52" s="38"/>
      <c r="B52" s="38"/>
      <c r="C52" s="38"/>
      <c r="D52" s="38"/>
      <c r="E52" s="38"/>
      <c r="F52" s="2"/>
      <c r="G52" s="38"/>
      <c r="H52" s="38"/>
      <c r="I52" s="2"/>
      <c r="J52" s="38"/>
      <c r="K52" s="38"/>
      <c r="L52" s="38"/>
      <c r="M52" s="38"/>
      <c r="N52" s="38"/>
      <c r="O52" s="38"/>
      <c r="P52" s="38"/>
      <c r="Q52" s="2"/>
      <c r="R52" s="38"/>
    </row>
    <row r="53" spans="1:18" x14ac:dyDescent="0.25">
      <c r="A53" s="38"/>
      <c r="B53" s="38"/>
      <c r="C53" s="38"/>
      <c r="D53" s="38"/>
      <c r="E53" s="38"/>
      <c r="F53" s="2"/>
      <c r="G53" s="38"/>
      <c r="H53" s="38"/>
      <c r="I53" s="2"/>
      <c r="J53" s="38"/>
      <c r="K53" s="38"/>
      <c r="L53" s="38"/>
      <c r="M53" s="38"/>
      <c r="N53" s="38"/>
      <c r="O53" s="38"/>
      <c r="P53" s="38"/>
      <c r="Q53" s="2"/>
      <c r="R53" s="38"/>
    </row>
    <row r="54" spans="1:18" x14ac:dyDescent="0.25">
      <c r="A54" s="38"/>
      <c r="B54" s="38"/>
      <c r="C54" s="38"/>
      <c r="D54" s="38"/>
      <c r="E54" s="38"/>
      <c r="F54" s="2"/>
      <c r="G54" s="38"/>
      <c r="H54" s="38"/>
      <c r="I54" s="2"/>
      <c r="J54" s="38"/>
      <c r="K54" s="38"/>
      <c r="L54" s="38"/>
      <c r="M54" s="38"/>
      <c r="N54" s="38"/>
      <c r="O54" s="38"/>
      <c r="P54" s="38"/>
      <c r="Q54" s="2"/>
      <c r="R54" s="38"/>
    </row>
    <row r="55" spans="1:18" x14ac:dyDescent="0.25">
      <c r="A55" s="38"/>
      <c r="B55" s="38"/>
      <c r="C55" s="38"/>
      <c r="D55" s="38"/>
      <c r="E55" s="38"/>
      <c r="F55" s="2"/>
      <c r="G55" s="38"/>
      <c r="H55" s="38"/>
      <c r="I55" s="2"/>
      <c r="J55" s="38"/>
      <c r="K55" s="38"/>
      <c r="L55" s="38"/>
      <c r="M55" s="38"/>
      <c r="N55" s="38"/>
      <c r="O55" s="38"/>
      <c r="P55" s="38"/>
      <c r="Q55" s="2"/>
      <c r="R55" s="38"/>
    </row>
    <row r="56" spans="1:18" x14ac:dyDescent="0.25">
      <c r="A56" s="38"/>
      <c r="B56" s="38"/>
      <c r="C56" s="38"/>
      <c r="D56" s="38"/>
      <c r="E56" s="38"/>
      <c r="F56" s="2"/>
      <c r="G56" s="38"/>
      <c r="H56" s="38"/>
      <c r="I56" s="2"/>
      <c r="J56" s="38"/>
      <c r="K56" s="38"/>
      <c r="L56" s="38"/>
      <c r="M56" s="38"/>
      <c r="N56" s="38"/>
      <c r="O56" s="38"/>
      <c r="P56" s="38"/>
      <c r="Q56" s="2"/>
      <c r="R56" s="38"/>
    </row>
  </sheetData>
  <mergeCells count="25">
    <mergeCell ref="H6:H7"/>
    <mergeCell ref="A1:S1"/>
    <mergeCell ref="A2:S2"/>
    <mergeCell ref="A4:A7"/>
    <mergeCell ref="B4:S4"/>
    <mergeCell ref="B5:B7"/>
    <mergeCell ref="C5:E5"/>
    <mergeCell ref="F5:H5"/>
    <mergeCell ref="I5:Q5"/>
    <mergeCell ref="R5:R7"/>
    <mergeCell ref="S5:S7"/>
    <mergeCell ref="C6:C7"/>
    <mergeCell ref="D6:D7"/>
    <mergeCell ref="E6:E7"/>
    <mergeCell ref="F6:F7"/>
    <mergeCell ref="G6:G7"/>
    <mergeCell ref="P6:P7"/>
    <mergeCell ref="Q6:Q7"/>
    <mergeCell ref="I6:I7"/>
    <mergeCell ref="J6:J7"/>
    <mergeCell ref="K6:K7"/>
    <mergeCell ref="M6:M7"/>
    <mergeCell ref="N6:N7"/>
    <mergeCell ref="O6:O7"/>
    <mergeCell ref="L6:L7"/>
  </mergeCells>
  <printOptions horizontalCentered="1"/>
  <pageMargins left="0.70866141732283472" right="0.70866141732283472" top="0.98425196850393704" bottom="0.98425196850393704" header="0.31496062992125984" footer="0.31496062992125984"/>
  <pageSetup scale="52" orientation="portrait" r:id="rId1"/>
  <ignoredErrors>
    <ignoredError sqref="F9:F10 I9:I10" formula="1"/>
    <ignoredError sqref="B14:B16 B21 B26 B28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YASMIN QUINTERO</dc:creator>
  <cp:lastModifiedBy>YASMIN QUINTERO</cp:lastModifiedBy>
  <cp:lastPrinted>2026-07-13T15:20:26Z</cp:lastPrinted>
  <dcterms:created xsi:type="dcterms:W3CDTF">2025-08-07T19:42:45Z</dcterms:created>
  <dcterms:modified xsi:type="dcterms:W3CDTF">2026-07-14T16:37:02Z</dcterms:modified>
</cp:coreProperties>
</file>